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45" windowWidth="8460" windowHeight="1185" activeTab="0"/>
  </bookViews>
  <sheets>
    <sheet name="расходы" sheetId="1" r:id="rId1"/>
    <sheet name="Лист1" sheetId="2" r:id="rId2"/>
  </sheets>
  <definedNames>
    <definedName name="_xlnm.Print_Titles" localSheetId="0">'расходы'!$A:$A,'расходы'!$6:$6</definedName>
  </definedNames>
  <calcPr fullCalcOnLoad="1"/>
</workbook>
</file>

<file path=xl/sharedStrings.xml><?xml version="1.0" encoding="utf-8"?>
<sst xmlns="http://schemas.openxmlformats.org/spreadsheetml/2006/main" count="150" uniqueCount="73">
  <si>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</si>
  <si>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</si>
  <si>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Физическая культура и спорт</t>
  </si>
  <si>
    <t>Транспорт</t>
  </si>
  <si>
    <t>Другие вопросы в области национальной безопасности и правоохранительной деятельности</t>
  </si>
  <si>
    <t>Массовый спорт</t>
  </si>
  <si>
    <t>Другие вопросы в области национальной экономики</t>
  </si>
  <si>
    <t>Охрана объектов растительного и животного мира и среды их обитания</t>
  </si>
  <si>
    <t>Общеэкономические вопросы</t>
  </si>
  <si>
    <t>Наименование</t>
  </si>
  <si>
    <t>Раздел</t>
  </si>
  <si>
    <t>Подраздел</t>
  </si>
  <si>
    <t>01</t>
  </si>
  <si>
    <t>00</t>
  </si>
  <si>
    <t>06</t>
  </si>
  <si>
    <t>05</t>
  </si>
  <si>
    <t>07</t>
  </si>
  <si>
    <t>08</t>
  </si>
  <si>
    <t>02</t>
  </si>
  <si>
    <t>09</t>
  </si>
  <si>
    <t>10</t>
  </si>
  <si>
    <t>Жилищно-коммунальное хозяйство</t>
  </si>
  <si>
    <t>12</t>
  </si>
  <si>
    <t>Жилищное хозяйство</t>
  </si>
  <si>
    <t>Коммунальное хозяйство</t>
  </si>
  <si>
    <t>03</t>
  </si>
  <si>
    <t>Образование</t>
  </si>
  <si>
    <t>Социальная политика</t>
  </si>
  <si>
    <t>Резервные фонды</t>
  </si>
  <si>
    <t>04</t>
  </si>
  <si>
    <t>Общее образование</t>
  </si>
  <si>
    <t>Дошкольное образование</t>
  </si>
  <si>
    <t>Общегосударственные вопросы</t>
  </si>
  <si>
    <t>Другие общегосударственные вопросы</t>
  </si>
  <si>
    <t xml:space="preserve"> 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</si>
  <si>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</si>
  <si>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</si>
  <si>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11</t>
  </si>
  <si>
    <t xml:space="preserve">Охрана окружающей  среды </t>
  </si>
  <si>
    <t xml:space="preserve">Другие вопросы в области образования </t>
  </si>
  <si>
    <t>Культура</t>
  </si>
  <si>
    <t>Социальное обеспечение населения</t>
  </si>
  <si>
    <t>Пенсионное обеспечение</t>
  </si>
  <si>
    <t>13</t>
  </si>
  <si>
    <t>Дорожное хозяйство (дорожные фонды)</t>
  </si>
  <si>
    <t>Здравоохранение</t>
  </si>
  <si>
    <t>Другие вопросы в области здравоохранения</t>
  </si>
  <si>
    <t>Судебная система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</si>
  <si>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</si>
  <si>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</si>
  <si>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</si>
  <si>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Итого расходов</t>
  </si>
  <si>
    <t>Охрана семьи и детства</t>
  </si>
  <si>
    <t>Санитарно-эпидемиологическое благополучие</t>
  </si>
  <si>
    <t>Дополнительное образование детей</t>
  </si>
  <si>
    <t xml:space="preserve">Молодежная политика </t>
  </si>
  <si>
    <t xml:space="preserve">Культура,  кинематография </t>
  </si>
  <si>
    <t>Благоустройство</t>
  </si>
  <si>
    <t>Другие вопросы в области жилищно-коммунального хозяйства</t>
  </si>
  <si>
    <t>2</t>
  </si>
  <si>
    <t>3</t>
  </si>
  <si>
    <t xml:space="preserve"> 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</si>
  <si>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</si>
  <si>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</si>
  <si>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</si>
  <si>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Сбор, удаление отходов и очистка сточных вод</t>
  </si>
  <si>
    <t>Спорт высших достижений</t>
  </si>
  <si>
    <t>% исполнения к 2023 году</t>
  </si>
  <si>
    <t xml:space="preserve">Сведения о расходах бюджета Тотемского муниципального округа  за 1 квартал 2024 года по разделам и подразделам классификации расходов бюджетов в сравнении с аналогичным периодом 2023 года        </t>
  </si>
  <si>
    <t>% исполнения к плану</t>
  </si>
  <si>
    <t>Исполнение бюджета за 1 квартал 2023 года, тыс.рублей</t>
  </si>
  <si>
    <t>План на 2024 год, тыс.рублей</t>
  </si>
  <si>
    <t>Исполнение бюджета за 1 квартал 2024 года, тыс.рублей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</si>
</sst>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&quot;р.&quot;"/>
    <numFmt numFmtId="173" formatCode="_-* #,##0.0_р_._-;\-* #,##0.0_р_._-;_-* &quot;-&quot;?_р_._-;_-@_-"/>
    <numFmt numFmtId="174" formatCode="0.0"/>
    <numFmt numFmtId="175" formatCode="[$-FC19]d\ mmmm\ yyyy\ &quot;г.&quot;"/>
    <numFmt numFmtId="176" formatCode="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_р_._-;\-* #,##0.000_р_._-;_-* &quot;-&quot;???_р_._-;_-@_-"/>
    <numFmt numFmtId="182" formatCode="_-* #,##0.000_р_._-;\-* #,##0.000_р_._-;_-* &quot;-&quot;??_р_._-;_-@_-"/>
    <numFmt numFmtId="183" formatCode="0.0%"/>
    <numFmt numFmtId="184" formatCode="0.000%"/>
    <numFmt numFmtId="185" formatCode="0.0000%"/>
    <numFmt numFmtId="186" formatCode="0.00000%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#,##0.0_ ;\-#,##0.0\ "/>
    <numFmt numFmtId="191" formatCode="_-* #,##0.0&quot;р.&quot;_-;\-* #,##0.0&quot;р.&quot;_-;_-* &quot;-&quot;?&quot;р.&quot;_-;_-@_-"/>
    <numFmt numFmtId="192" formatCode="0.0_ ;\-0.0\ "/>
    <numFmt numFmtId="193" formatCode="0_ ;\-0\ "/>
    <numFmt numFmtId="194" formatCode="0.000"/>
    <numFmt numFmtId="195" formatCode="00000\-0000"/>
    <numFmt numFmtId="196" formatCode="0000"/>
    <numFmt numFmtId="197" formatCode="[&lt;=9999999]###\-####;\(###\)\ ###\-####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0000000"/>
    <numFmt numFmtId="203" formatCode="_-* #,##0.0\ _₽_-;\-* #,##0.0\ _₽_-;_-* &quot;-&quot;?\ _₽_-;_-@_-"/>
  </numFmts>
  <fonts count="4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top" wrapText="1"/>
    </xf>
    <xf numFmtId="174" fontId="7" fillId="32" borderId="10" xfId="0" applyNumberFormat="1" applyFont="1" applyFill="1" applyBorder="1" applyAlignment="1">
      <alignment/>
    </xf>
    <xf numFmtId="0" fontId="7" fillId="32" borderId="11" xfId="53" applyNumberFormat="1" applyFont="1" applyFill="1" applyBorder="1" applyAlignment="1" applyProtection="1">
      <alignment horizontal="left" wrapText="1"/>
      <protection hidden="1"/>
    </xf>
    <xf numFmtId="10" fontId="8" fillId="32" borderId="10" xfId="54" applyNumberFormat="1" applyFont="1" applyFill="1" applyBorder="1" applyAlignment="1" applyProtection="1">
      <alignment vertical="top" wrapText="1"/>
      <protection hidden="1"/>
    </xf>
    <xf numFmtId="10" fontId="7" fillId="32" borderId="10" xfId="54" applyNumberFormat="1" applyFont="1" applyFill="1" applyBorder="1" applyAlignment="1" applyProtection="1">
      <alignment vertical="top" wrapText="1"/>
      <protection hidden="1"/>
    </xf>
    <xf numFmtId="0" fontId="10" fillId="0" borderId="0" xfId="0" applyFont="1" applyAlignment="1">
      <alignment/>
    </xf>
    <xf numFmtId="174" fontId="8" fillId="32" borderId="10" xfId="0" applyNumberFormat="1" applyFont="1" applyFill="1" applyBorder="1" applyAlignment="1">
      <alignment/>
    </xf>
    <xf numFmtId="174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7" fillId="32" borderId="12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3" fontId="7" fillId="0" borderId="1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workbookViewId="0" topLeftCell="A1">
      <selection activeCell="A54" sqref="A54"/>
    </sheetView>
  </sheetViews>
  <sheetFormatPr defaultColWidth="9.00390625" defaultRowHeight="12.75"/>
  <cols>
    <col min="1" max="1" width="66.25390625" style="2" customWidth="1"/>
    <col min="2" max="2" width="7.00390625" style="1" customWidth="1"/>
    <col min="3" max="3" width="9.75390625" style="1" customWidth="1"/>
    <col min="4" max="5" width="15.875" style="4" customWidth="1"/>
    <col min="6" max="7" width="15.125" style="5" customWidth="1"/>
    <col min="8" max="8" width="16.875" style="5" customWidth="1"/>
    <col min="9" max="9" width="11.75390625" style="5" customWidth="1"/>
    <col min="10" max="10" width="10.375" style="5" customWidth="1"/>
    <col min="11" max="11" width="11.625" style="0" customWidth="1"/>
    <col min="12" max="12" width="11.125" style="0" customWidth="1"/>
    <col min="13" max="13" width="19.25390625" style="0" customWidth="1"/>
    <col min="14" max="14" width="7.00390625" style="0" customWidth="1"/>
    <col min="15" max="15" width="25.125" style="0" customWidth="1"/>
  </cols>
  <sheetData>
    <row r="1" spans="1:13" ht="12.75" customHeight="1">
      <c r="A1" s="6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5" ht="59.25" customHeight="1">
      <c r="A2" s="30" t="s">
        <v>68</v>
      </c>
      <c r="B2" s="31"/>
      <c r="C2" s="31"/>
      <c r="D2" s="31"/>
      <c r="E2" s="31"/>
      <c r="F2" s="31"/>
      <c r="G2" s="31"/>
      <c r="H2" s="31"/>
      <c r="I2" s="26"/>
      <c r="J2" s="26"/>
      <c r="K2" s="26"/>
      <c r="L2" s="26"/>
      <c r="M2" s="26"/>
      <c r="N2" s="22"/>
      <c r="O2" s="22"/>
    </row>
    <row r="3" spans="1:12" ht="18.75">
      <c r="A3" s="6"/>
      <c r="B3" s="7"/>
      <c r="C3" s="7"/>
      <c r="D3" s="8"/>
      <c r="E3" s="8"/>
      <c r="F3" s="25"/>
      <c r="G3" s="25"/>
      <c r="H3" s="9"/>
      <c r="I3" s="9"/>
      <c r="J3" s="9"/>
      <c r="K3" s="10"/>
      <c r="L3" s="25"/>
    </row>
    <row r="4" spans="1:10" ht="103.5" customHeight="1">
      <c r="A4" s="32" t="s">
        <v>9</v>
      </c>
      <c r="B4" s="27" t="s">
        <v>10</v>
      </c>
      <c r="C4" s="27" t="s">
        <v>11</v>
      </c>
      <c r="D4" s="35" t="s">
        <v>70</v>
      </c>
      <c r="E4" s="35" t="s">
        <v>71</v>
      </c>
      <c r="F4" s="35" t="s">
        <v>72</v>
      </c>
      <c r="G4" s="39" t="s">
        <v>67</v>
      </c>
      <c r="H4" s="39" t="s">
        <v>69</v>
      </c>
      <c r="I4"/>
      <c r="J4"/>
    </row>
    <row r="5" spans="1:10" ht="12.75">
      <c r="A5" s="33"/>
      <c r="B5" s="28"/>
      <c r="C5" s="28"/>
      <c r="D5" s="36"/>
      <c r="E5" s="36"/>
      <c r="F5" s="36"/>
      <c r="G5" s="40"/>
      <c r="H5" s="40"/>
      <c r="I5"/>
      <c r="J5"/>
    </row>
    <row r="6" spans="1:10" ht="22.5" customHeight="1">
      <c r="A6" s="34"/>
      <c r="B6" s="29"/>
      <c r="C6" s="29"/>
      <c r="D6" s="37"/>
      <c r="E6" s="37"/>
      <c r="F6" s="37"/>
      <c r="G6" s="41"/>
      <c r="H6" s="41"/>
      <c r="I6"/>
      <c r="J6"/>
    </row>
    <row r="7" spans="1:10" ht="12.75">
      <c r="A7" s="11">
        <v>1</v>
      </c>
      <c r="B7" s="12" t="s">
        <v>59</v>
      </c>
      <c r="C7" s="12" t="s">
        <v>60</v>
      </c>
      <c r="D7" s="12">
        <v>4</v>
      </c>
      <c r="E7" s="12"/>
      <c r="F7" s="13">
        <v>7</v>
      </c>
      <c r="G7" s="13"/>
      <c r="H7" s="13">
        <v>8</v>
      </c>
      <c r="I7"/>
      <c r="J7"/>
    </row>
    <row r="8" spans="1:10" ht="25.5" customHeight="1">
      <c r="A8" s="14" t="s">
        <v>32</v>
      </c>
      <c r="B8" s="15" t="s">
        <v>12</v>
      </c>
      <c r="C8" s="15" t="s">
        <v>13</v>
      </c>
      <c r="D8" s="23">
        <f>SUM(D9:D15)</f>
        <v>21171.6</v>
      </c>
      <c r="E8" s="23">
        <f>SUM(E9:E15)</f>
        <v>122979.20000000001</v>
      </c>
      <c r="F8" s="23">
        <f>SUM(F9:F15)</f>
        <v>35437.2</v>
      </c>
      <c r="G8" s="23">
        <f>SUM(F8/D8*100)</f>
        <v>167.38083092444595</v>
      </c>
      <c r="H8" s="23">
        <f>SUM(F8/E8*100)</f>
        <v>28.81560459004449</v>
      </c>
      <c r="I8"/>
      <c r="J8"/>
    </row>
    <row r="9" spans="1:10" ht="32.25" customHeight="1">
      <c r="A9" s="16" t="s">
        <v>0</v>
      </c>
      <c r="B9" s="12" t="s">
        <v>12</v>
      </c>
      <c r="C9" s="12" t="s">
        <v>18</v>
      </c>
      <c r="D9" s="18">
        <v>585</v>
      </c>
      <c r="E9" s="24">
        <v>3269.3</v>
      </c>
      <c r="F9" s="24">
        <v>1122.8</v>
      </c>
      <c r="G9" s="23">
        <f aca="true" t="shared" si="0" ref="G9:G54">SUM(F9/D9*100)</f>
        <v>191.93162393162393</v>
      </c>
      <c r="H9" s="23">
        <f aca="true" t="shared" si="1" ref="H9:H54">SUM(F9/E9*100)</f>
        <v>34.343743308965216</v>
      </c>
      <c r="I9"/>
      <c r="J9"/>
    </row>
    <row r="10" spans="1:10" ht="38.25">
      <c r="A10" s="17" t="s">
        <v>1</v>
      </c>
      <c r="B10" s="12" t="s">
        <v>12</v>
      </c>
      <c r="C10" s="12" t="s">
        <v>25</v>
      </c>
      <c r="D10" s="18">
        <v>117.3</v>
      </c>
      <c r="E10" s="24">
        <v>1266.7</v>
      </c>
      <c r="F10" s="24">
        <v>271.2</v>
      </c>
      <c r="G10" s="23">
        <f t="shared" si="0"/>
        <v>231.2020460358056</v>
      </c>
      <c r="H10" s="23">
        <f t="shared" si="1"/>
        <v>21.40996289571327</v>
      </c>
      <c r="I10"/>
      <c r="J10"/>
    </row>
    <row r="11" spans="1:10" ht="43.5" customHeight="1">
      <c r="A11" s="16" t="s">
        <v>48</v>
      </c>
      <c r="B11" s="12" t="s">
        <v>12</v>
      </c>
      <c r="C11" s="12" t="s">
        <v>29</v>
      </c>
      <c r="D11" s="18">
        <v>10506.9</v>
      </c>
      <c r="E11" s="24">
        <v>58881.4</v>
      </c>
      <c r="F11" s="24">
        <v>14838.7</v>
      </c>
      <c r="G11" s="23">
        <f t="shared" si="0"/>
        <v>141.22814531403174</v>
      </c>
      <c r="H11" s="23">
        <f t="shared" si="1"/>
        <v>25.200997258896695</v>
      </c>
      <c r="I11"/>
      <c r="J11"/>
    </row>
    <row r="12" spans="1:10" ht="15" customHeight="1">
      <c r="A12" s="16" t="s">
        <v>47</v>
      </c>
      <c r="B12" s="12" t="s">
        <v>12</v>
      </c>
      <c r="C12" s="12" t="s">
        <v>15</v>
      </c>
      <c r="D12" s="18"/>
      <c r="E12" s="24">
        <v>2.6</v>
      </c>
      <c r="F12" s="24"/>
      <c r="G12" s="23"/>
      <c r="H12" s="23">
        <f t="shared" si="1"/>
        <v>0</v>
      </c>
      <c r="I12"/>
      <c r="J12"/>
    </row>
    <row r="13" spans="1:10" ht="30" customHeight="1">
      <c r="A13" s="16" t="s">
        <v>49</v>
      </c>
      <c r="B13" s="12" t="s">
        <v>12</v>
      </c>
      <c r="C13" s="12" t="s">
        <v>14</v>
      </c>
      <c r="D13" s="18">
        <v>1793.5</v>
      </c>
      <c r="E13" s="24">
        <v>9698</v>
      </c>
      <c r="F13" s="24">
        <v>2300.6</v>
      </c>
      <c r="G13" s="23">
        <f t="shared" si="0"/>
        <v>128.2743239475885</v>
      </c>
      <c r="H13" s="23">
        <f t="shared" si="1"/>
        <v>23.72241699319447</v>
      </c>
      <c r="I13"/>
      <c r="J13"/>
    </row>
    <row r="14" spans="1:10" ht="13.5" customHeight="1">
      <c r="A14" s="16" t="s">
        <v>28</v>
      </c>
      <c r="B14" s="12" t="s">
        <v>12</v>
      </c>
      <c r="C14" s="12" t="s">
        <v>37</v>
      </c>
      <c r="D14" s="18"/>
      <c r="E14" s="24">
        <v>84.6</v>
      </c>
      <c r="F14" s="24"/>
      <c r="G14" s="23"/>
      <c r="H14" s="23">
        <f t="shared" si="1"/>
        <v>0</v>
      </c>
      <c r="I14"/>
      <c r="J14"/>
    </row>
    <row r="15" spans="1:10" ht="30.75" customHeight="1">
      <c r="A15" s="16" t="s">
        <v>33</v>
      </c>
      <c r="B15" s="12" t="s">
        <v>12</v>
      </c>
      <c r="C15" s="12" t="s">
        <v>43</v>
      </c>
      <c r="D15" s="18">
        <v>8168.9</v>
      </c>
      <c r="E15" s="24">
        <v>49776.6</v>
      </c>
      <c r="F15" s="24">
        <v>16903.9</v>
      </c>
      <c r="G15" s="23">
        <f t="shared" si="0"/>
        <v>206.92994160780523</v>
      </c>
      <c r="H15" s="23">
        <f t="shared" si="1"/>
        <v>33.95953118533608</v>
      </c>
      <c r="I15"/>
      <c r="J15"/>
    </row>
    <row r="16" spans="1:8" s="3" customFormat="1" ht="18.75" customHeight="1">
      <c r="A16" s="14" t="s">
        <v>61</v>
      </c>
      <c r="B16" s="15" t="s">
        <v>18</v>
      </c>
      <c r="C16" s="15" t="s">
        <v>13</v>
      </c>
      <c r="D16" s="23">
        <f>SUM(D17)</f>
        <v>121.4</v>
      </c>
      <c r="E16" s="23">
        <f>SUM(E17)</f>
        <v>800.6</v>
      </c>
      <c r="F16" s="23">
        <f>SUM(F17)</f>
        <v>144.5</v>
      </c>
      <c r="G16" s="23">
        <f t="shared" si="0"/>
        <v>119.02800658978583</v>
      </c>
      <c r="H16" s="23">
        <f t="shared" si="1"/>
        <v>18.048963277541844</v>
      </c>
    </row>
    <row r="17" spans="1:10" ht="13.5" customHeight="1">
      <c r="A17" s="16" t="s">
        <v>62</v>
      </c>
      <c r="B17" s="12" t="s">
        <v>18</v>
      </c>
      <c r="C17" s="12" t="s">
        <v>25</v>
      </c>
      <c r="D17" s="18">
        <v>121.4</v>
      </c>
      <c r="E17" s="24">
        <v>800.6</v>
      </c>
      <c r="F17" s="24">
        <v>144.5</v>
      </c>
      <c r="G17" s="23">
        <f t="shared" si="0"/>
        <v>119.02800658978583</v>
      </c>
      <c r="H17" s="23">
        <f t="shared" si="1"/>
        <v>18.048963277541844</v>
      </c>
      <c r="I17"/>
      <c r="J17"/>
    </row>
    <row r="18" spans="1:10" ht="17.25" customHeight="1">
      <c r="A18" s="14" t="s">
        <v>34</v>
      </c>
      <c r="B18" s="15" t="s">
        <v>25</v>
      </c>
      <c r="C18" s="15" t="s">
        <v>13</v>
      </c>
      <c r="D18" s="23">
        <f>SUM(D19:D21)</f>
        <v>1720.9</v>
      </c>
      <c r="E18" s="23">
        <f>SUM(E19:E21)</f>
        <v>12369.599999999999</v>
      </c>
      <c r="F18" s="23">
        <f>SUM(F19:F21)</f>
        <v>2431.4</v>
      </c>
      <c r="G18" s="23">
        <f t="shared" si="0"/>
        <v>141.28653611482363</v>
      </c>
      <c r="H18" s="23">
        <f t="shared" si="1"/>
        <v>19.656254042167898</v>
      </c>
      <c r="I18"/>
      <c r="J18"/>
    </row>
    <row r="19" spans="1:10" ht="13.5" customHeight="1">
      <c r="A19" s="16" t="s">
        <v>64</v>
      </c>
      <c r="B19" s="12" t="s">
        <v>25</v>
      </c>
      <c r="C19" s="12" t="s">
        <v>19</v>
      </c>
      <c r="D19" s="18">
        <v>1240.3</v>
      </c>
      <c r="E19" s="24">
        <v>8196.5</v>
      </c>
      <c r="F19" s="24">
        <v>1765.9</v>
      </c>
      <c r="G19" s="23">
        <f t="shared" si="0"/>
        <v>142.37684431186005</v>
      </c>
      <c r="H19" s="23">
        <f t="shared" si="1"/>
        <v>21.54456170316599</v>
      </c>
      <c r="I19"/>
      <c r="J19"/>
    </row>
    <row r="20" spans="1:10" ht="28.5" customHeight="1">
      <c r="A20" s="16" t="s">
        <v>63</v>
      </c>
      <c r="B20" s="12" t="s">
        <v>25</v>
      </c>
      <c r="C20" s="12" t="s">
        <v>20</v>
      </c>
      <c r="D20" s="18">
        <v>477.7</v>
      </c>
      <c r="E20" s="24">
        <v>2752.8</v>
      </c>
      <c r="F20" s="24">
        <v>609.1</v>
      </c>
      <c r="G20" s="23">
        <f t="shared" si="0"/>
        <v>127.50680343311703</v>
      </c>
      <c r="H20" s="23">
        <f t="shared" si="1"/>
        <v>22.126562045916884</v>
      </c>
      <c r="I20"/>
      <c r="J20"/>
    </row>
    <row r="21" spans="1:10" ht="25.5">
      <c r="A21" s="16" t="s">
        <v>4</v>
      </c>
      <c r="B21" s="12" t="s">
        <v>25</v>
      </c>
      <c r="C21" s="12" t="s">
        <v>50</v>
      </c>
      <c r="D21" s="18">
        <v>2.9</v>
      </c>
      <c r="E21" s="24">
        <v>1420.3</v>
      </c>
      <c r="F21" s="24">
        <v>56.4</v>
      </c>
      <c r="G21" s="23">
        <f t="shared" si="0"/>
        <v>1944.8275862068965</v>
      </c>
      <c r="H21" s="23">
        <f t="shared" si="1"/>
        <v>3.97099204393438</v>
      </c>
      <c r="I21"/>
      <c r="J21"/>
    </row>
    <row r="22" spans="1:10" ht="12.75">
      <c r="A22" s="14" t="s">
        <v>35</v>
      </c>
      <c r="B22" s="15" t="s">
        <v>29</v>
      </c>
      <c r="C22" s="15" t="s">
        <v>13</v>
      </c>
      <c r="D22" s="23">
        <f>SUM(D23:D27)</f>
        <v>17861.5</v>
      </c>
      <c r="E22" s="23">
        <f>SUM(E23:E27)</f>
        <v>137528.7</v>
      </c>
      <c r="F22" s="23">
        <f>SUM(F23:F27)</f>
        <v>40734.1</v>
      </c>
      <c r="G22" s="23">
        <f t="shared" si="0"/>
        <v>228.0553145032612</v>
      </c>
      <c r="H22" s="23">
        <f t="shared" si="1"/>
        <v>29.61861778668743</v>
      </c>
      <c r="I22"/>
      <c r="J22"/>
    </row>
    <row r="23" spans="1:10" ht="12.75">
      <c r="A23" s="16" t="s">
        <v>8</v>
      </c>
      <c r="B23" s="12" t="s">
        <v>29</v>
      </c>
      <c r="C23" s="12" t="s">
        <v>12</v>
      </c>
      <c r="D23" s="18">
        <v>27.4</v>
      </c>
      <c r="E23" s="24">
        <v>595</v>
      </c>
      <c r="F23" s="24">
        <v>94.4</v>
      </c>
      <c r="G23" s="23">
        <f t="shared" si="0"/>
        <v>344.5255474452555</v>
      </c>
      <c r="H23" s="23">
        <f t="shared" si="1"/>
        <v>15.865546218487395</v>
      </c>
      <c r="I23"/>
      <c r="J23"/>
    </row>
    <row r="24" spans="1:10" ht="12.75">
      <c r="A24" s="16" t="s">
        <v>36</v>
      </c>
      <c r="B24" s="12" t="s">
        <v>29</v>
      </c>
      <c r="C24" s="12" t="s">
        <v>15</v>
      </c>
      <c r="D24" s="18"/>
      <c r="E24" s="24">
        <v>10003.8</v>
      </c>
      <c r="F24" s="24"/>
      <c r="G24" s="23"/>
      <c r="H24" s="23">
        <f t="shared" si="1"/>
        <v>0</v>
      </c>
      <c r="I24"/>
      <c r="J24"/>
    </row>
    <row r="25" spans="1:10" ht="12.75">
      <c r="A25" s="16" t="s">
        <v>3</v>
      </c>
      <c r="B25" s="12" t="s">
        <v>29</v>
      </c>
      <c r="C25" s="12" t="s">
        <v>17</v>
      </c>
      <c r="D25" s="18">
        <v>2332.4</v>
      </c>
      <c r="E25" s="24">
        <v>31655.3</v>
      </c>
      <c r="F25" s="24">
        <v>2504.2</v>
      </c>
      <c r="G25" s="23">
        <f t="shared" si="0"/>
        <v>107.36580346424283</v>
      </c>
      <c r="H25" s="23">
        <f t="shared" si="1"/>
        <v>7.910839575047464</v>
      </c>
      <c r="I25"/>
      <c r="J25"/>
    </row>
    <row r="26" spans="1:10" ht="12.75">
      <c r="A26" s="16" t="s">
        <v>44</v>
      </c>
      <c r="B26" s="12" t="s">
        <v>29</v>
      </c>
      <c r="C26" s="12" t="s">
        <v>19</v>
      </c>
      <c r="D26" s="18">
        <v>8968.4</v>
      </c>
      <c r="E26" s="24">
        <v>53114</v>
      </c>
      <c r="F26" s="24">
        <v>29121.8</v>
      </c>
      <c r="G26" s="23">
        <f t="shared" si="0"/>
        <v>324.7156683466393</v>
      </c>
      <c r="H26" s="23">
        <f t="shared" si="1"/>
        <v>54.828858681326956</v>
      </c>
      <c r="I26"/>
      <c r="J26"/>
    </row>
    <row r="27" spans="1:10" ht="12.75">
      <c r="A27" s="16" t="s">
        <v>6</v>
      </c>
      <c r="B27" s="12" t="s">
        <v>29</v>
      </c>
      <c r="C27" s="12" t="s">
        <v>22</v>
      </c>
      <c r="D27" s="18">
        <v>6533.3</v>
      </c>
      <c r="E27" s="24">
        <v>42160.6</v>
      </c>
      <c r="F27" s="24">
        <v>9013.7</v>
      </c>
      <c r="G27" s="23">
        <f t="shared" si="0"/>
        <v>137.9654998239787</v>
      </c>
      <c r="H27" s="23">
        <f t="shared" si="1"/>
        <v>21.379439571543102</v>
      </c>
      <c r="I27"/>
      <c r="J27"/>
    </row>
    <row r="28" spans="1:10" ht="12.75">
      <c r="A28" s="14" t="s">
        <v>21</v>
      </c>
      <c r="B28" s="15" t="s">
        <v>15</v>
      </c>
      <c r="C28" s="15" t="s">
        <v>13</v>
      </c>
      <c r="D28" s="23">
        <f>SUM(D29:D32)</f>
        <v>11423.5</v>
      </c>
      <c r="E28" s="23">
        <f>SUM(E29:E32)</f>
        <v>81500.20000000001</v>
      </c>
      <c r="F28" s="23">
        <f>SUM(F29:F32)</f>
        <v>15733.6</v>
      </c>
      <c r="G28" s="23">
        <f t="shared" si="0"/>
        <v>137.73011773974702</v>
      </c>
      <c r="H28" s="23">
        <f t="shared" si="1"/>
        <v>19.304983300654474</v>
      </c>
      <c r="I28"/>
      <c r="J28"/>
    </row>
    <row r="29" spans="1:10" ht="12.75">
      <c r="A29" s="16" t="s">
        <v>23</v>
      </c>
      <c r="B29" s="12" t="s">
        <v>15</v>
      </c>
      <c r="C29" s="12" t="s">
        <v>12</v>
      </c>
      <c r="D29" s="18">
        <v>109.8</v>
      </c>
      <c r="E29" s="24">
        <v>1063</v>
      </c>
      <c r="F29" s="24">
        <v>147.8</v>
      </c>
      <c r="G29" s="23">
        <f t="shared" si="0"/>
        <v>134.60837887067396</v>
      </c>
      <c r="H29" s="23">
        <f t="shared" si="1"/>
        <v>13.904045155221073</v>
      </c>
      <c r="I29"/>
      <c r="J29"/>
    </row>
    <row r="30" spans="1:10" ht="12" customHeight="1">
      <c r="A30" s="16" t="s">
        <v>24</v>
      </c>
      <c r="B30" s="12" t="s">
        <v>15</v>
      </c>
      <c r="C30" s="12" t="s">
        <v>18</v>
      </c>
      <c r="D30" s="18">
        <v>5019</v>
      </c>
      <c r="E30" s="24">
        <v>11490.9</v>
      </c>
      <c r="F30" s="24">
        <v>3891.3</v>
      </c>
      <c r="G30" s="23">
        <f t="shared" si="0"/>
        <v>77.53138075313808</v>
      </c>
      <c r="H30" s="23">
        <f t="shared" si="1"/>
        <v>33.86418818369318</v>
      </c>
      <c r="I30"/>
      <c r="J30"/>
    </row>
    <row r="31" spans="1:10" ht="12.75" customHeight="1">
      <c r="A31" s="17" t="s">
        <v>57</v>
      </c>
      <c r="B31" s="12" t="s">
        <v>15</v>
      </c>
      <c r="C31" s="12" t="s">
        <v>25</v>
      </c>
      <c r="D31" s="18">
        <v>1898.2</v>
      </c>
      <c r="E31" s="24">
        <v>49346.4</v>
      </c>
      <c r="F31" s="24">
        <v>7714.4</v>
      </c>
      <c r="G31" s="23">
        <f t="shared" si="0"/>
        <v>406.4060689073859</v>
      </c>
      <c r="H31" s="23">
        <f t="shared" si="1"/>
        <v>15.633156623380835</v>
      </c>
      <c r="I31"/>
      <c r="J31"/>
    </row>
    <row r="32" spans="1:10" ht="12.75">
      <c r="A32" s="19" t="s">
        <v>58</v>
      </c>
      <c r="B32" s="12" t="s">
        <v>15</v>
      </c>
      <c r="C32" s="12" t="s">
        <v>15</v>
      </c>
      <c r="D32" s="18">
        <v>4396.5</v>
      </c>
      <c r="E32" s="24">
        <v>19599.9</v>
      </c>
      <c r="F32" s="24">
        <v>3980.1</v>
      </c>
      <c r="G32" s="23">
        <f t="shared" si="0"/>
        <v>90.52882975093824</v>
      </c>
      <c r="H32" s="23">
        <f t="shared" si="1"/>
        <v>20.306736258858464</v>
      </c>
      <c r="I32"/>
      <c r="J32"/>
    </row>
    <row r="33" spans="1:10" ht="12.75">
      <c r="A33" s="14" t="s">
        <v>38</v>
      </c>
      <c r="B33" s="15" t="s">
        <v>14</v>
      </c>
      <c r="C33" s="15" t="s">
        <v>13</v>
      </c>
      <c r="D33" s="23">
        <f>SUM(D34+D35)</f>
        <v>0</v>
      </c>
      <c r="E33" s="23">
        <f>SUM(E34+E35)</f>
        <v>9737.9</v>
      </c>
      <c r="F33" s="23">
        <f>SUM(F34+F35)</f>
        <v>0</v>
      </c>
      <c r="G33" s="23"/>
      <c r="H33" s="23">
        <f t="shared" si="1"/>
        <v>0</v>
      </c>
      <c r="I33"/>
      <c r="J33"/>
    </row>
    <row r="34" spans="1:10" ht="12.75">
      <c r="A34" s="16" t="s">
        <v>65</v>
      </c>
      <c r="B34" s="12" t="s">
        <v>14</v>
      </c>
      <c r="C34" s="12" t="s">
        <v>18</v>
      </c>
      <c r="D34" s="18"/>
      <c r="E34" s="18">
        <v>9647.9</v>
      </c>
      <c r="F34" s="18"/>
      <c r="G34" s="23"/>
      <c r="H34" s="23">
        <f t="shared" si="1"/>
        <v>0</v>
      </c>
      <c r="I34"/>
      <c r="J34"/>
    </row>
    <row r="35" spans="1:10" ht="12.75">
      <c r="A35" s="16" t="s">
        <v>7</v>
      </c>
      <c r="B35" s="12" t="s">
        <v>14</v>
      </c>
      <c r="C35" s="12" t="s">
        <v>25</v>
      </c>
      <c r="D35" s="18"/>
      <c r="E35" s="24">
        <v>90</v>
      </c>
      <c r="F35" s="24"/>
      <c r="G35" s="23"/>
      <c r="H35" s="23">
        <f t="shared" si="1"/>
        <v>0</v>
      </c>
      <c r="I35"/>
      <c r="J35"/>
    </row>
    <row r="36" spans="1:10" ht="12.75">
      <c r="A36" s="14" t="s">
        <v>26</v>
      </c>
      <c r="B36" s="15" t="s">
        <v>16</v>
      </c>
      <c r="C36" s="15" t="s">
        <v>13</v>
      </c>
      <c r="D36" s="23">
        <f>SUM(D37:D41)</f>
        <v>93700.4</v>
      </c>
      <c r="E36" s="23">
        <f>SUM(E37:E41)</f>
        <v>622503.3</v>
      </c>
      <c r="F36" s="23">
        <f>SUM(F37:F41)</f>
        <v>107888.90000000001</v>
      </c>
      <c r="G36" s="23">
        <f t="shared" si="0"/>
        <v>115.14241134509567</v>
      </c>
      <c r="H36" s="23">
        <f t="shared" si="1"/>
        <v>17.331458323192823</v>
      </c>
      <c r="I36"/>
      <c r="J36"/>
    </row>
    <row r="37" spans="1:10" ht="12.75">
      <c r="A37" s="16" t="s">
        <v>31</v>
      </c>
      <c r="B37" s="12" t="s">
        <v>16</v>
      </c>
      <c r="C37" s="12" t="s">
        <v>12</v>
      </c>
      <c r="D37" s="18">
        <v>25251.1</v>
      </c>
      <c r="E37" s="24">
        <v>176084.9</v>
      </c>
      <c r="F37" s="24">
        <v>29396.8</v>
      </c>
      <c r="G37" s="23">
        <f t="shared" si="0"/>
        <v>116.41789862619846</v>
      </c>
      <c r="H37" s="23">
        <f t="shared" si="1"/>
        <v>16.69467398964931</v>
      </c>
      <c r="I37"/>
      <c r="J37"/>
    </row>
    <row r="38" spans="1:10" ht="12.75">
      <c r="A38" s="16" t="s">
        <v>30</v>
      </c>
      <c r="B38" s="12" t="s">
        <v>16</v>
      </c>
      <c r="C38" s="12" t="s">
        <v>18</v>
      </c>
      <c r="D38" s="18">
        <v>50318.3</v>
      </c>
      <c r="E38" s="24">
        <v>330392.9</v>
      </c>
      <c r="F38" s="24">
        <v>59785.9</v>
      </c>
      <c r="G38" s="23">
        <f t="shared" si="0"/>
        <v>118.81542102972477</v>
      </c>
      <c r="H38" s="23">
        <f t="shared" si="1"/>
        <v>18.095394907093947</v>
      </c>
      <c r="I38"/>
      <c r="J38"/>
    </row>
    <row r="39" spans="1:10" ht="12.75">
      <c r="A39" s="16" t="s">
        <v>54</v>
      </c>
      <c r="B39" s="12" t="s">
        <v>16</v>
      </c>
      <c r="C39" s="12" t="s">
        <v>25</v>
      </c>
      <c r="D39" s="18">
        <v>7816.9</v>
      </c>
      <c r="E39" s="24">
        <v>53900.7</v>
      </c>
      <c r="F39" s="24">
        <v>7773.8</v>
      </c>
      <c r="G39" s="23">
        <f t="shared" si="0"/>
        <v>99.44863053128479</v>
      </c>
      <c r="H39" s="23">
        <f t="shared" si="1"/>
        <v>14.422447203839656</v>
      </c>
      <c r="I39"/>
      <c r="J39"/>
    </row>
    <row r="40" spans="1:10" ht="12.75">
      <c r="A40" s="16" t="s">
        <v>55</v>
      </c>
      <c r="B40" s="12" t="s">
        <v>16</v>
      </c>
      <c r="C40" s="12" t="s">
        <v>16</v>
      </c>
      <c r="D40" s="18">
        <v>27.6</v>
      </c>
      <c r="E40" s="24">
        <v>1731.5</v>
      </c>
      <c r="F40" s="24">
        <v>96.8</v>
      </c>
      <c r="G40" s="23">
        <f t="shared" si="0"/>
        <v>350.7246376811594</v>
      </c>
      <c r="H40" s="23">
        <f t="shared" si="1"/>
        <v>5.5905284435460585</v>
      </c>
      <c r="I40"/>
      <c r="J40"/>
    </row>
    <row r="41" spans="1:10" ht="12.75">
      <c r="A41" s="16" t="s">
        <v>39</v>
      </c>
      <c r="B41" s="12" t="s">
        <v>16</v>
      </c>
      <c r="C41" s="12" t="s">
        <v>19</v>
      </c>
      <c r="D41" s="18">
        <v>10286.5</v>
      </c>
      <c r="E41" s="24">
        <v>60393.3</v>
      </c>
      <c r="F41" s="24">
        <v>10835.6</v>
      </c>
      <c r="G41" s="23">
        <f t="shared" si="0"/>
        <v>105.33806445340981</v>
      </c>
      <c r="H41" s="23">
        <f t="shared" si="1"/>
        <v>17.94172532383559</v>
      </c>
      <c r="I41"/>
      <c r="J41"/>
    </row>
    <row r="42" spans="1:10" ht="12.75">
      <c r="A42" s="14" t="s">
        <v>56</v>
      </c>
      <c r="B42" s="15" t="s">
        <v>17</v>
      </c>
      <c r="C42" s="15" t="s">
        <v>13</v>
      </c>
      <c r="D42" s="23">
        <f>SUM(D43)</f>
        <v>14608.4</v>
      </c>
      <c r="E42" s="23">
        <f>SUM(E43)</f>
        <v>83183.4</v>
      </c>
      <c r="F42" s="23">
        <f>SUM(F43)</f>
        <v>14588.5</v>
      </c>
      <c r="G42" s="23">
        <f t="shared" si="0"/>
        <v>99.86377700501082</v>
      </c>
      <c r="H42" s="23">
        <f t="shared" si="1"/>
        <v>17.537753926865218</v>
      </c>
      <c r="I42"/>
      <c r="J42"/>
    </row>
    <row r="43" spans="1:10" ht="12.75">
      <c r="A43" s="16" t="s">
        <v>40</v>
      </c>
      <c r="B43" s="12" t="s">
        <v>17</v>
      </c>
      <c r="C43" s="12" t="s">
        <v>12</v>
      </c>
      <c r="D43" s="18">
        <v>14608.4</v>
      </c>
      <c r="E43" s="24">
        <v>83183.4</v>
      </c>
      <c r="F43" s="24">
        <v>14588.5</v>
      </c>
      <c r="G43" s="23">
        <f t="shared" si="0"/>
        <v>99.86377700501082</v>
      </c>
      <c r="H43" s="23">
        <f t="shared" si="1"/>
        <v>17.537753926865218</v>
      </c>
      <c r="I43"/>
      <c r="J43"/>
    </row>
    <row r="44" spans="1:10" ht="12.75">
      <c r="A44" s="14" t="s">
        <v>45</v>
      </c>
      <c r="B44" s="15" t="s">
        <v>19</v>
      </c>
      <c r="C44" s="15" t="s">
        <v>13</v>
      </c>
      <c r="D44" s="23">
        <f>SUM(D45:D46)</f>
        <v>123</v>
      </c>
      <c r="E44" s="23">
        <f>SUM(E45:E46)</f>
        <v>1172</v>
      </c>
      <c r="F44" s="23">
        <f>SUM(F45:F46)</f>
        <v>87</v>
      </c>
      <c r="G44" s="23">
        <f t="shared" si="0"/>
        <v>70.73170731707317</v>
      </c>
      <c r="H44" s="23">
        <f t="shared" si="1"/>
        <v>7.423208191126279</v>
      </c>
      <c r="I44"/>
      <c r="J44"/>
    </row>
    <row r="45" spans="1:10" ht="12.75">
      <c r="A45" s="16" t="s">
        <v>53</v>
      </c>
      <c r="B45" s="12" t="s">
        <v>19</v>
      </c>
      <c r="C45" s="12" t="s">
        <v>16</v>
      </c>
      <c r="D45" s="18"/>
      <c r="E45" s="24">
        <v>286</v>
      </c>
      <c r="F45" s="24"/>
      <c r="G45" s="23"/>
      <c r="H45" s="23">
        <f t="shared" si="1"/>
        <v>0</v>
      </c>
      <c r="I45"/>
      <c r="J45"/>
    </row>
    <row r="46" spans="1:10" ht="12.75">
      <c r="A46" s="16" t="s">
        <v>46</v>
      </c>
      <c r="B46" s="12" t="s">
        <v>19</v>
      </c>
      <c r="C46" s="12" t="s">
        <v>19</v>
      </c>
      <c r="D46" s="18">
        <v>123</v>
      </c>
      <c r="E46" s="24">
        <v>886</v>
      </c>
      <c r="F46" s="24">
        <v>87</v>
      </c>
      <c r="G46" s="23">
        <f t="shared" si="0"/>
        <v>70.73170731707317</v>
      </c>
      <c r="H46" s="23">
        <f t="shared" si="1"/>
        <v>9.81941309255079</v>
      </c>
      <c r="I46"/>
      <c r="J46"/>
    </row>
    <row r="47" spans="1:10" ht="12.75">
      <c r="A47" s="14" t="s">
        <v>27</v>
      </c>
      <c r="B47" s="15" t="s">
        <v>20</v>
      </c>
      <c r="C47" s="15" t="s">
        <v>13</v>
      </c>
      <c r="D47" s="23">
        <f>SUM(D48:D50)</f>
        <v>11082.000000000002</v>
      </c>
      <c r="E47" s="23">
        <f>SUM(E48:E50)</f>
        <v>30610.6</v>
      </c>
      <c r="F47" s="23">
        <f>SUM(F48:F50)</f>
        <v>19567.399999999998</v>
      </c>
      <c r="G47" s="23">
        <f t="shared" si="0"/>
        <v>176.56921133369423</v>
      </c>
      <c r="H47" s="23">
        <f t="shared" si="1"/>
        <v>63.92360816187856</v>
      </c>
      <c r="I47"/>
      <c r="J47"/>
    </row>
    <row r="48" spans="1:10" ht="12.75">
      <c r="A48" s="16" t="s">
        <v>42</v>
      </c>
      <c r="B48" s="12" t="s">
        <v>20</v>
      </c>
      <c r="C48" s="12" t="s">
        <v>12</v>
      </c>
      <c r="D48" s="18">
        <v>886.7</v>
      </c>
      <c r="E48" s="24">
        <v>5320</v>
      </c>
      <c r="F48" s="24">
        <v>860</v>
      </c>
      <c r="G48" s="23">
        <f t="shared" si="0"/>
        <v>96.98883500620276</v>
      </c>
      <c r="H48" s="23">
        <f t="shared" si="1"/>
        <v>16.165413533834585</v>
      </c>
      <c r="I48"/>
      <c r="J48"/>
    </row>
    <row r="49" spans="1:10" ht="12.75">
      <c r="A49" s="16" t="s">
        <v>41</v>
      </c>
      <c r="B49" s="12" t="s">
        <v>20</v>
      </c>
      <c r="C49" s="12" t="s">
        <v>25</v>
      </c>
      <c r="D49" s="18">
        <v>10097.6</v>
      </c>
      <c r="E49" s="24">
        <v>24809.8</v>
      </c>
      <c r="F49" s="24">
        <v>18621.8</v>
      </c>
      <c r="G49" s="23">
        <f t="shared" si="0"/>
        <v>184.41807954365393</v>
      </c>
      <c r="H49" s="23">
        <f t="shared" si="1"/>
        <v>75.05824311360834</v>
      </c>
      <c r="I49"/>
      <c r="J49"/>
    </row>
    <row r="50" spans="1:8" s="3" customFormat="1" ht="12.75" customHeight="1">
      <c r="A50" s="16" t="s">
        <v>52</v>
      </c>
      <c r="B50" s="12" t="s">
        <v>20</v>
      </c>
      <c r="C50" s="12" t="s">
        <v>29</v>
      </c>
      <c r="D50" s="18">
        <v>97.7</v>
      </c>
      <c r="E50" s="24">
        <v>480.8</v>
      </c>
      <c r="F50" s="24">
        <v>85.6</v>
      </c>
      <c r="G50" s="23">
        <f t="shared" si="0"/>
        <v>87.61514841351074</v>
      </c>
      <c r="H50" s="23">
        <f t="shared" si="1"/>
        <v>17.803660565723792</v>
      </c>
    </row>
    <row r="51" spans="1:8" s="3" customFormat="1" ht="12.75">
      <c r="A51" s="20" t="s">
        <v>2</v>
      </c>
      <c r="B51" s="15" t="s">
        <v>37</v>
      </c>
      <c r="C51" s="15" t="s">
        <v>13</v>
      </c>
      <c r="D51" s="23">
        <f>SUM(D52:D53)</f>
        <v>4125.3</v>
      </c>
      <c r="E51" s="23">
        <f>SUM(E52:E53)</f>
        <v>35314.8</v>
      </c>
      <c r="F51" s="23">
        <f>SUM(F52:F53)</f>
        <v>3295.8</v>
      </c>
      <c r="G51" s="23">
        <f t="shared" si="0"/>
        <v>79.89237146389354</v>
      </c>
      <c r="H51" s="23">
        <f t="shared" si="1"/>
        <v>9.332631078188182</v>
      </c>
    </row>
    <row r="52" spans="1:8" s="3" customFormat="1" ht="15.75" customHeight="1">
      <c r="A52" s="21" t="s">
        <v>5</v>
      </c>
      <c r="B52" s="12" t="s">
        <v>37</v>
      </c>
      <c r="C52" s="12" t="s">
        <v>18</v>
      </c>
      <c r="D52" s="18">
        <v>4125.3</v>
      </c>
      <c r="E52" s="24">
        <v>35073.4</v>
      </c>
      <c r="F52" s="24">
        <v>3284</v>
      </c>
      <c r="G52" s="23">
        <f t="shared" si="0"/>
        <v>79.6063316607277</v>
      </c>
      <c r="H52" s="23">
        <f t="shared" si="1"/>
        <v>9.363221130543375</v>
      </c>
    </row>
    <row r="53" spans="1:8" s="3" customFormat="1" ht="15" customHeight="1">
      <c r="A53" s="21" t="s">
        <v>66</v>
      </c>
      <c r="B53" s="12" t="s">
        <v>37</v>
      </c>
      <c r="C53" s="12" t="s">
        <v>25</v>
      </c>
      <c r="D53" s="18"/>
      <c r="E53" s="24">
        <v>241.4</v>
      </c>
      <c r="F53" s="24">
        <v>11.8</v>
      </c>
      <c r="G53" s="23"/>
      <c r="H53" s="23">
        <f t="shared" si="1"/>
        <v>4.888152444076222</v>
      </c>
    </row>
    <row r="54" spans="1:10" ht="18.75" customHeight="1">
      <c r="A54" s="14" t="s">
        <v>51</v>
      </c>
      <c r="B54" s="12"/>
      <c r="C54" s="12"/>
      <c r="D54" s="23">
        <f>SUM(D8+D16+D18+D22+D28+D33+D36+D42+D44+D47+D51)</f>
        <v>175937.99999999997</v>
      </c>
      <c r="E54" s="23">
        <f>SUM(E8+E16+E18+E22+E28+E33+E36+E42+E44+E47+E51)</f>
        <v>1137700.3000000003</v>
      </c>
      <c r="F54" s="23">
        <f>SUM(F8+F16+F18+F22+F28+F33+F36+F42+F44+F47+F51)</f>
        <v>239908.4</v>
      </c>
      <c r="G54" s="23">
        <f t="shared" si="0"/>
        <v>136.35962668667375</v>
      </c>
      <c r="H54" s="23">
        <f t="shared" si="1"/>
        <v>21.087135162045744</v>
      </c>
      <c r="I54"/>
      <c r="J54"/>
    </row>
  </sheetData>
  <sheetProtection/>
  <mergeCells count="10">
    <mergeCell ref="B4:B6"/>
    <mergeCell ref="A2:H2"/>
    <mergeCell ref="A4:A6"/>
    <mergeCell ref="D4:D6"/>
    <mergeCell ref="C4:C6"/>
    <mergeCell ref="B1:M1"/>
    <mergeCell ref="F4:F6"/>
    <mergeCell ref="H4:H6"/>
    <mergeCell ref="E4:E6"/>
    <mergeCell ref="G4:G6"/>
  </mergeCells>
  <printOptions/>
  <pageMargins left="1.1811023622047245" right="0.5905511811023623" top="0.1968503937007874" bottom="0.1968503937007874" header="0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3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БахареваОС</dc:creator>
  <cp:keywords/>
  <dc:description/>
  <cp:lastModifiedBy>Admin</cp:lastModifiedBy>
  <cp:lastPrinted>2024-04-11T08:10:01Z</cp:lastPrinted>
  <dcterms:created xsi:type="dcterms:W3CDTF">2001-11-12T15:37:55Z</dcterms:created>
  <dcterms:modified xsi:type="dcterms:W3CDTF">2024-04-11T09:04:52Z</dcterms:modified>
  <cp:category/>
  <cp:version/>
  <cp:contentType/>
  <cp:contentStatus/>
</cp:coreProperties>
</file>