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2045" windowWidth="8460" windowHeight="1185" activeTab="0"/>
  </bookViews>
  <sheets>
    <sheet name="доходы" sheetId="1" r:id="rId1"/>
    <sheet name="Лист1" sheetId="2" r:id="rId2"/>
  </sheets>
  <definedNames>
    <definedName name="_xlnm.Print_Titles" localSheetId="0">'доходы'!$A:$A,'доходы'!$6:$6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<sst xmlns="http://schemas.openxmlformats.org/spreadsheetml/2006/main" count="48" uniqueCount="48">
  <si>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 вида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</si>
  <si>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</si>
  <si>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</si>
  <si>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</si>
  <si>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</si>
  <si>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</si>
  <si>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</si>
  <si>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</si>
  <si>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</si>
  <si>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Единый сельскохозяйственный налог 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</si>
  <si>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</si>
  <si>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</si>
  <si>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</si>
  <si>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 с организаций, обладающих земельным участком, расположенных в границах муниципальных округов</t>
  </si>
  <si>
    <t>Земельный налог с физических лиц, обладающих земельным участком, расположенных в границах муниципальных округов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</si>
  <si>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</si>
  <si>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</si>
  <si>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</si>
  <si>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</si>
  <si>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</si>
  <si>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 , государственная собственность на которые не разграничена и которые расположены  в границах муниципальных округов  и не предоставленных гражданам и юридическим лицам (за исключением органов государственной власти (государственных органов)органов местного самоуправления (муниципальных органов), органов управления государственными внебюджетными фондами и казенных учреждений) 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</si>
  <si>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 в том числе казенных)</t>
  </si>
  <si>
    <t>Плата, поступившая в рамках договора за предоставление права на размещение и эксплуатацию рекламных конструкций на землях или земельных участках, находящихся в собственности муниципальных округов, и на землях и земельных участках, государственная собственность на которые не разграничена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</si>
  <si>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</si>
  <si>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</si>
  <si>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 И КОМПЕНСАЦИИ ЗАТРАТ ГОСУДАРСТВА</t>
  </si>
  <si>
    <t>ДОХОДЫ ОТ ПРОДАЖИ МАТЕРИАЛЬНЫХ И НЕМАТЕРИАЛЬНЫХ АКТИВОВ</t>
  </si>
  <si>
    <t>Доходы от реализации 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</si>
  <si>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</si>
  <si>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</si>
  <si>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</si>
  <si>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</si>
  <si>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Дотация бюджетам муниципальных округов на частичную компенсацию  дополнительных расходов на повышение оплаты труда работников бюджетной сферы и иные цели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</si>
  <si>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</si>
  <si>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</si>
  <si>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</si>
  <si>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Прочие безвозмездные поступления</t>
  </si>
  <si>
    <t>ПРОЧИЕ НЕНАЛОГОВЫЕ ДОХОДЫ</t>
  </si>
  <si>
    <t xml:space="preserve">Единый налог на вмененный доход для отдельных видов деятельности </t>
  </si>
  <si>
    <t>% исполнения к 2023 году</t>
  </si>
  <si>
    <t>% исполнения к плану</t>
  </si>
  <si>
    <t>Сведения о фактически поступивших доходах бюджета Тотемского муниципального округа по видам доходов за 1 квартал 2024 года в сравнении с аналогичным периодом прошлого года</t>
  </si>
  <si>
    <t xml:space="preserve">Итого доходов </t>
  </si>
  <si>
    <t>Иные межбюджетные трансферты</t>
  </si>
  <si>
    <t>Доходы от продажи земельных участков, находящихся в государственной и муниципальной собственности</t>
  </si>
  <si>
    <t xml:space="preserve"> Исполнение бюджета за 1 квартал 2023 года, тыс.рублей </t>
  </si>
  <si>
    <t xml:space="preserve"> План на 2024 год , тыс.рублей</t>
  </si>
  <si>
    <t xml:space="preserve"> Исполнение бюджета за 1 квартал 2024 года, тыс.рублей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</si>
</sst>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&quot;р.&quot;"/>
    <numFmt numFmtId="173" formatCode="_-* #,##0.0_р_._-;\-* #,##0.0_р_._-;_-* &quot;-&quot;?_р_._-;_-@_-"/>
    <numFmt numFmtId="174" formatCode="0.0"/>
    <numFmt numFmtId="175" formatCode="[$-FC19]d\ mmmm\ yyyy\ &quot;г.&quot;"/>
    <numFmt numFmtId="176" formatCode="000000"/>
    <numFmt numFmtId="177" formatCode="_-* #,##0.0_р_._-;\-* #,##0.0_р_._-;_-* &quot;-&quot;?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_-* #,##0.000_р_._-;\-* #,##0.000_р_._-;_-* &quot;-&quot;???_р_._-;_-@_-"/>
    <numFmt numFmtId="182" formatCode="_-* #,##0.000_р_._-;\-* #,##0.000_р_._-;_-* &quot;-&quot;??_р_._-;_-@_-"/>
    <numFmt numFmtId="183" formatCode="0.0%"/>
    <numFmt numFmtId="184" formatCode="0.000%"/>
    <numFmt numFmtId="185" formatCode="0.0000%"/>
    <numFmt numFmtId="186" formatCode="0.00000%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.000000_р_._-;\-* #,##0.000000_р_._-;_-* &quot;-&quot;??_р_._-;_-@_-"/>
    <numFmt numFmtId="190" formatCode="#,##0.0_ ;\-#,##0.0\ "/>
    <numFmt numFmtId="191" formatCode="_-* #,##0.0&quot;р.&quot;_-;\-* #,##0.0&quot;р.&quot;_-;_-* &quot;-&quot;?&quot;р.&quot;_-;_-@_-"/>
    <numFmt numFmtId="192" formatCode="0.0_ ;\-0.0\ "/>
    <numFmt numFmtId="193" formatCode="0_ ;\-0\ "/>
    <numFmt numFmtId="194" formatCode="0.000"/>
    <numFmt numFmtId="195" formatCode="00000\-0000"/>
    <numFmt numFmtId="196" formatCode="0000"/>
    <numFmt numFmtId="197" formatCode="[&lt;=9999999]###\-####;\(###\)\ ###\-####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00000000"/>
    <numFmt numFmtId="203" formatCode="_-* #,##0.0\ _₽_-;\-* #,##0.0\ _₽_-;_-* &quot;-&quot;?\ _₽_-;_-@_-"/>
  </numFmts>
  <fonts count="4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17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32" borderId="10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top" wrapText="1"/>
    </xf>
    <xf numFmtId="174" fontId="7" fillId="32" borderId="10" xfId="0" applyNumberFormat="1" applyFont="1" applyFill="1" applyBorder="1" applyAlignment="1">
      <alignment horizontal="center"/>
    </xf>
    <xf numFmtId="174" fontId="7" fillId="32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174" fontId="8" fillId="32" borderId="10" xfId="0" applyNumberFormat="1" applyFont="1" applyFill="1" applyBorder="1" applyAlignment="1">
      <alignment/>
    </xf>
    <xf numFmtId="174" fontId="7" fillId="0" borderId="10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8" fillId="32" borderId="10" xfId="0" applyFont="1" applyFill="1" applyBorder="1" applyAlignment="1">
      <alignment horizontal="left" wrapText="1"/>
    </xf>
    <xf numFmtId="0" fontId="7" fillId="32" borderId="10" xfId="0" applyNumberFormat="1" applyFont="1" applyFill="1" applyBorder="1" applyAlignment="1">
      <alignment wrapText="1"/>
    </xf>
    <xf numFmtId="0" fontId="8" fillId="32" borderId="10" xfId="0" applyFont="1" applyFill="1" applyBorder="1" applyAlignment="1">
      <alignment vertical="top" wrapText="1"/>
    </xf>
    <xf numFmtId="0" fontId="8" fillId="32" borderId="11" xfId="53" applyNumberFormat="1" applyFont="1" applyFill="1" applyBorder="1" applyAlignment="1" applyProtection="1">
      <alignment horizontal="left" wrapText="1"/>
      <protection hidden="1"/>
    </xf>
    <xf numFmtId="49" fontId="5" fillId="0" borderId="0" xfId="0" applyNumberFormat="1" applyFont="1" applyAlignment="1">
      <alignment horizontal="left" vertical="top"/>
    </xf>
    <xf numFmtId="0" fontId="7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75" zoomScaleNormal="75" workbookViewId="0" topLeftCell="A1">
      <selection activeCell="F3" sqref="F3"/>
    </sheetView>
  </sheetViews>
  <sheetFormatPr defaultColWidth="9.00390625" defaultRowHeight="12.75"/>
  <cols>
    <col min="1" max="1" width="49.75390625" style="2" customWidth="1"/>
    <col min="2" max="2" width="11.75390625" style="1" customWidth="1"/>
    <col min="3" max="3" width="11.375" style="1" customWidth="1"/>
    <col min="4" max="4" width="11.875" style="4" customWidth="1"/>
    <col min="5" max="5" width="13.00390625" style="5" customWidth="1"/>
    <col min="6" max="6" width="12.375" style="5" customWidth="1"/>
    <col min="7" max="7" width="19.25390625" style="0" customWidth="1"/>
    <col min="8" max="8" width="7.00390625" style="0" customWidth="1"/>
    <col min="9" max="9" width="25.125" style="0" customWidth="1"/>
  </cols>
  <sheetData>
    <row r="1" spans="1:7" ht="12.75" customHeight="1">
      <c r="A1" s="6"/>
      <c r="B1" s="29"/>
      <c r="C1" s="29"/>
      <c r="D1" s="29"/>
      <c r="E1" s="29"/>
      <c r="F1" s="29"/>
      <c r="G1" s="29"/>
    </row>
    <row r="2" spans="1:9" ht="65.25" customHeight="1">
      <c r="A2" s="35" t="s">
        <v>41</v>
      </c>
      <c r="B2" s="35"/>
      <c r="C2" s="35"/>
      <c r="D2" s="35"/>
      <c r="E2" s="35"/>
      <c r="F2" s="35"/>
      <c r="G2" s="24"/>
      <c r="H2" s="19"/>
      <c r="I2" s="19"/>
    </row>
    <row r="3" spans="1:6" ht="18.75">
      <c r="A3" s="6"/>
      <c r="B3" s="7"/>
      <c r="C3" s="7"/>
      <c r="D3" s="8"/>
      <c r="E3" s="9"/>
      <c r="F3" s="23"/>
    </row>
    <row r="4" spans="1:6" ht="103.5" customHeight="1">
      <c r="A4" s="36" t="s">
        <v>0</v>
      </c>
      <c r="B4" s="33" t="s">
        <v>45</v>
      </c>
      <c r="C4" s="30" t="s">
        <v>46</v>
      </c>
      <c r="D4" s="33" t="s">
        <v>47</v>
      </c>
      <c r="E4" s="34" t="s">
        <v>39</v>
      </c>
      <c r="F4" s="34" t="s">
        <v>40</v>
      </c>
    </row>
    <row r="5" spans="1:6" ht="12.75">
      <c r="A5" s="37"/>
      <c r="B5" s="31"/>
      <c r="C5" s="31"/>
      <c r="D5" s="31"/>
      <c r="E5" s="31"/>
      <c r="F5" s="31"/>
    </row>
    <row r="6" spans="1:6" ht="22.5" customHeight="1">
      <c r="A6" s="38"/>
      <c r="B6" s="32"/>
      <c r="C6" s="32"/>
      <c r="D6" s="32"/>
      <c r="E6" s="32"/>
      <c r="F6" s="32"/>
    </row>
    <row r="7" spans="1:6" ht="12.75">
      <c r="A7" s="10">
        <v>1</v>
      </c>
      <c r="B7" s="11">
        <v>4</v>
      </c>
      <c r="C7" s="12">
        <v>5</v>
      </c>
      <c r="D7" s="13">
        <v>7</v>
      </c>
      <c r="E7" s="13">
        <v>8</v>
      </c>
      <c r="F7" s="13">
        <v>9</v>
      </c>
    </row>
    <row r="8" spans="1:6" s="3" customFormat="1" ht="19.5" customHeight="1">
      <c r="A8" s="25" t="s">
        <v>1</v>
      </c>
      <c r="B8" s="20">
        <f>SUM(B9+B11+B13+B19+B23+B24+B31+B33+B34+B37+B38)</f>
        <v>68444.00000000001</v>
      </c>
      <c r="C8" s="20">
        <f>SUM(C9+C11+C13+C19+C23+C24+C31+C33+C34+C37+C38)</f>
        <v>368671</v>
      </c>
      <c r="D8" s="20">
        <f>SUM(D9+D11+D13+D19+D23+D24+D31+D33+D34+D37+D38)</f>
        <v>73196.80000000003</v>
      </c>
      <c r="E8" s="20">
        <f aca="true" t="shared" si="0" ref="E8:E38">SUM(D8/B8*100)</f>
        <v>106.94407106539656</v>
      </c>
      <c r="F8" s="20">
        <f aca="true" t="shared" si="1" ref="F8:F45">SUM(D8/C8*100)</f>
        <v>19.854233178091043</v>
      </c>
    </row>
    <row r="9" spans="1:6" s="3" customFormat="1" ht="25.5" customHeight="1">
      <c r="A9" s="14" t="s">
        <v>2</v>
      </c>
      <c r="B9" s="20">
        <f>SUM(B10)</f>
        <v>52395.5</v>
      </c>
      <c r="C9" s="20">
        <f>SUM(C10)</f>
        <v>280253</v>
      </c>
      <c r="D9" s="20">
        <f>SUM(D10)</f>
        <v>53545.9</v>
      </c>
      <c r="E9" s="20">
        <f t="shared" si="0"/>
        <v>102.19560840148488</v>
      </c>
      <c r="F9" s="20">
        <f t="shared" si="1"/>
        <v>19.10627183295094</v>
      </c>
    </row>
    <row r="10" spans="1:6" ht="18" customHeight="1">
      <c r="A10" s="15" t="s">
        <v>3</v>
      </c>
      <c r="B10" s="18">
        <v>52395.5</v>
      </c>
      <c r="C10" s="17">
        <v>280253</v>
      </c>
      <c r="D10" s="21">
        <v>53545.9</v>
      </c>
      <c r="E10" s="18">
        <f t="shared" si="0"/>
        <v>102.19560840148488</v>
      </c>
      <c r="F10" s="18">
        <f t="shared" si="1"/>
        <v>19.10627183295094</v>
      </c>
    </row>
    <row r="11" spans="1:6" s="3" customFormat="1" ht="38.25">
      <c r="A11" s="27" t="s">
        <v>4</v>
      </c>
      <c r="B11" s="20">
        <f>SUM(B12)</f>
        <v>4027</v>
      </c>
      <c r="C11" s="20">
        <f>SUM(C12)</f>
        <v>18915</v>
      </c>
      <c r="D11" s="20">
        <f>SUM(D12)</f>
        <v>4609.1</v>
      </c>
      <c r="E11" s="20">
        <f t="shared" si="0"/>
        <v>114.45492922771294</v>
      </c>
      <c r="F11" s="20">
        <f t="shared" si="1"/>
        <v>24.367433254031194</v>
      </c>
    </row>
    <row r="12" spans="1:6" ht="29.25" customHeight="1">
      <c r="A12" s="15" t="s">
        <v>5</v>
      </c>
      <c r="B12" s="18">
        <v>4027</v>
      </c>
      <c r="C12" s="17">
        <v>18915</v>
      </c>
      <c r="D12" s="21">
        <v>4609.1</v>
      </c>
      <c r="E12" s="18">
        <f t="shared" si="0"/>
        <v>114.45492922771294</v>
      </c>
      <c r="F12" s="18">
        <f t="shared" si="1"/>
        <v>24.367433254031194</v>
      </c>
    </row>
    <row r="13" spans="1:6" s="3" customFormat="1" ht="18" customHeight="1">
      <c r="A13" s="14" t="s">
        <v>6</v>
      </c>
      <c r="B13" s="20">
        <f>SUM(B14:B18)</f>
        <v>6035.5999999999985</v>
      </c>
      <c r="C13" s="20">
        <f>SUM(C14:C18)</f>
        <v>34329</v>
      </c>
      <c r="D13" s="20">
        <f>SUM(D14:D18)</f>
        <v>8495.8</v>
      </c>
      <c r="E13" s="20">
        <f t="shared" si="0"/>
        <v>140.76148187421302</v>
      </c>
      <c r="F13" s="20">
        <f t="shared" si="1"/>
        <v>24.748172099391184</v>
      </c>
    </row>
    <row r="14" spans="1:6" ht="31.5" customHeight="1">
      <c r="A14" s="15" t="s">
        <v>7</v>
      </c>
      <c r="B14" s="18">
        <v>1954.2</v>
      </c>
      <c r="C14" s="17">
        <v>24514</v>
      </c>
      <c r="D14" s="21">
        <v>3609.2</v>
      </c>
      <c r="E14" s="18">
        <f t="shared" si="0"/>
        <v>184.6893869614164</v>
      </c>
      <c r="F14" s="18">
        <f t="shared" si="1"/>
        <v>14.723015419760136</v>
      </c>
    </row>
    <row r="15" spans="1:6" ht="43.5" customHeight="1">
      <c r="A15" s="15" t="s">
        <v>8</v>
      </c>
      <c r="B15" s="18">
        <v>4229.4</v>
      </c>
      <c r="C15" s="17">
        <v>7603</v>
      </c>
      <c r="D15" s="21">
        <v>3469.2</v>
      </c>
      <c r="E15" s="18">
        <f t="shared" si="0"/>
        <v>82.025819265144</v>
      </c>
      <c r="F15" s="18">
        <f t="shared" si="1"/>
        <v>45.629356832829146</v>
      </c>
    </row>
    <row r="16" spans="1:6" ht="13.5" customHeight="1">
      <c r="A16" s="15" t="s">
        <v>9</v>
      </c>
      <c r="B16" s="18">
        <v>39.7</v>
      </c>
      <c r="C16" s="17">
        <v>27</v>
      </c>
      <c r="D16" s="21">
        <v>64.5</v>
      </c>
      <c r="E16" s="18">
        <f t="shared" si="0"/>
        <v>162.46851385390426</v>
      </c>
      <c r="F16" s="18">
        <f t="shared" si="1"/>
        <v>238.88888888888889</v>
      </c>
    </row>
    <row r="17" spans="1:6" ht="28.5" customHeight="1">
      <c r="A17" s="15" t="s">
        <v>38</v>
      </c>
      <c r="B17" s="18">
        <v>-115.1</v>
      </c>
      <c r="C17" s="17"/>
      <c r="D17" s="21">
        <v>4.1</v>
      </c>
      <c r="E17" s="18">
        <f t="shared" si="0"/>
        <v>-3.5621198957428324</v>
      </c>
      <c r="F17" s="18"/>
    </row>
    <row r="18" spans="1:6" ht="42.75" customHeight="1">
      <c r="A18" s="15" t="s">
        <v>10</v>
      </c>
      <c r="B18" s="18">
        <v>-72.6</v>
      </c>
      <c r="C18" s="18">
        <v>2185</v>
      </c>
      <c r="D18" s="21">
        <v>1348.8</v>
      </c>
      <c r="E18" s="18">
        <f t="shared" si="0"/>
        <v>-1857.8512396694216</v>
      </c>
      <c r="F18" s="18">
        <f t="shared" si="1"/>
        <v>61.7299771167048</v>
      </c>
    </row>
    <row r="19" spans="1:6" s="3" customFormat="1" ht="18" customHeight="1">
      <c r="A19" s="14" t="s">
        <v>11</v>
      </c>
      <c r="B19" s="20">
        <f>SUM(B20:B22)</f>
        <v>1689.3</v>
      </c>
      <c r="C19" s="20">
        <f>SUM(C20:C22)</f>
        <v>18090</v>
      </c>
      <c r="D19" s="20">
        <f>SUM(D20:D22)</f>
        <v>1787.3</v>
      </c>
      <c r="E19" s="20">
        <f t="shared" si="0"/>
        <v>105.80121944000473</v>
      </c>
      <c r="F19" s="20">
        <f t="shared" si="1"/>
        <v>9.880044223327806</v>
      </c>
    </row>
    <row r="20" spans="1:6" ht="45.75" customHeight="1">
      <c r="A20" s="15" t="s">
        <v>12</v>
      </c>
      <c r="B20" s="18">
        <v>34.4</v>
      </c>
      <c r="C20" s="18">
        <v>9956</v>
      </c>
      <c r="D20" s="21">
        <v>853.9</v>
      </c>
      <c r="E20" s="18">
        <f t="shared" si="0"/>
        <v>2482.267441860465</v>
      </c>
      <c r="F20" s="18">
        <f t="shared" si="1"/>
        <v>8.576737645640819</v>
      </c>
    </row>
    <row r="21" spans="1:6" ht="40.5" customHeight="1">
      <c r="A21" s="15" t="s">
        <v>13</v>
      </c>
      <c r="B21" s="18">
        <v>1647.1</v>
      </c>
      <c r="C21" s="18">
        <v>4557</v>
      </c>
      <c r="D21" s="21">
        <v>709.1</v>
      </c>
      <c r="E21" s="18">
        <f t="shared" si="0"/>
        <v>43.05142371440714</v>
      </c>
      <c r="F21" s="18">
        <f t="shared" si="1"/>
        <v>15.560675883256527</v>
      </c>
    </row>
    <row r="22" spans="1:6" ht="43.5" customHeight="1">
      <c r="A22" s="15" t="s">
        <v>14</v>
      </c>
      <c r="B22" s="18">
        <v>7.8</v>
      </c>
      <c r="C22" s="17">
        <v>3577</v>
      </c>
      <c r="D22" s="21">
        <v>224.3</v>
      </c>
      <c r="E22" s="18">
        <f t="shared" si="0"/>
        <v>2875.641025641026</v>
      </c>
      <c r="F22" s="18">
        <f t="shared" si="1"/>
        <v>6.270617836175567</v>
      </c>
    </row>
    <row r="23" spans="1:6" s="3" customFormat="1" ht="12.75">
      <c r="A23" s="14" t="s">
        <v>15</v>
      </c>
      <c r="B23" s="20">
        <v>295.1</v>
      </c>
      <c r="C23" s="20">
        <v>1904</v>
      </c>
      <c r="D23" s="20">
        <v>750.1</v>
      </c>
      <c r="E23" s="20">
        <f t="shared" si="0"/>
        <v>254.1850220264317</v>
      </c>
      <c r="F23" s="20">
        <f t="shared" si="1"/>
        <v>39.39600840336134</v>
      </c>
    </row>
    <row r="24" spans="1:6" s="3" customFormat="1" ht="45" customHeight="1">
      <c r="A24" s="14" t="s">
        <v>16</v>
      </c>
      <c r="B24" s="20">
        <f>SUM(B25:B30)</f>
        <v>1201.9</v>
      </c>
      <c r="C24" s="20">
        <f>SUM(C25:C30)</f>
        <v>5824</v>
      </c>
      <c r="D24" s="20">
        <f>SUM(D25:D30)</f>
        <v>1773.8</v>
      </c>
      <c r="E24" s="20">
        <f t="shared" si="0"/>
        <v>147.58299359347697</v>
      </c>
      <c r="F24" s="20">
        <f t="shared" si="1"/>
        <v>30.456730769230766</v>
      </c>
    </row>
    <row r="25" spans="1:6" ht="76.5" customHeight="1">
      <c r="A25" s="26" t="s">
        <v>17</v>
      </c>
      <c r="B25" s="18">
        <v>247.5</v>
      </c>
      <c r="C25" s="18">
        <v>1970</v>
      </c>
      <c r="D25" s="21">
        <v>431</v>
      </c>
      <c r="E25" s="18">
        <f t="shared" si="0"/>
        <v>174.14141414141412</v>
      </c>
      <c r="F25" s="18">
        <f t="shared" si="1"/>
        <v>21.878172588832488</v>
      </c>
    </row>
    <row r="26" spans="1:6" ht="76.5">
      <c r="A26" s="15" t="s">
        <v>18</v>
      </c>
      <c r="B26" s="18">
        <v>19.6</v>
      </c>
      <c r="C26" s="18"/>
      <c r="D26" s="21">
        <v>255.2</v>
      </c>
      <c r="E26" s="18">
        <f t="shared" si="0"/>
        <v>1302.0408163265306</v>
      </c>
      <c r="F26" s="18"/>
    </row>
    <row r="27" spans="1:6" ht="37.5" customHeight="1">
      <c r="A27" s="15" t="s">
        <v>19</v>
      </c>
      <c r="B27" s="18">
        <v>382.1</v>
      </c>
      <c r="C27" s="17">
        <v>2000</v>
      </c>
      <c r="D27" s="21">
        <v>675.3</v>
      </c>
      <c r="E27" s="18">
        <f t="shared" si="0"/>
        <v>176.73383930908136</v>
      </c>
      <c r="F27" s="18">
        <f t="shared" si="1"/>
        <v>33.76499999999999</v>
      </c>
    </row>
    <row r="28" spans="1:6" ht="147" customHeight="1" hidden="1">
      <c r="A28" s="26" t="s">
        <v>20</v>
      </c>
      <c r="B28" s="18"/>
      <c r="C28" s="18"/>
      <c r="D28" s="21"/>
      <c r="E28" s="18" t="e">
        <f t="shared" si="0"/>
        <v>#DIV/0!</v>
      </c>
      <c r="F28" s="18" t="e">
        <f t="shared" si="1"/>
        <v>#DIV/0!</v>
      </c>
    </row>
    <row r="29" spans="1:6" ht="86.25" customHeight="1">
      <c r="A29" s="15" t="s">
        <v>21</v>
      </c>
      <c r="B29" s="18">
        <v>527.6</v>
      </c>
      <c r="C29" s="18">
        <v>1854</v>
      </c>
      <c r="D29" s="18">
        <v>407.3</v>
      </c>
      <c r="E29" s="18">
        <f t="shared" si="0"/>
        <v>77.1986353297953</v>
      </c>
      <c r="F29" s="18">
        <f t="shared" si="1"/>
        <v>21.96871628910464</v>
      </c>
    </row>
    <row r="30" spans="1:6" ht="87" customHeight="1">
      <c r="A30" s="26" t="s">
        <v>22</v>
      </c>
      <c r="B30" s="18">
        <v>25.1</v>
      </c>
      <c r="C30" s="17"/>
      <c r="D30" s="21">
        <v>5</v>
      </c>
      <c r="E30" s="18">
        <f t="shared" si="0"/>
        <v>19.9203187250996</v>
      </c>
      <c r="F30" s="18"/>
    </row>
    <row r="31" spans="1:6" s="3" customFormat="1" ht="31.5" customHeight="1">
      <c r="A31" s="14" t="s">
        <v>23</v>
      </c>
      <c r="B31" s="20">
        <f>SUM(B32)</f>
        <v>232.1</v>
      </c>
      <c r="C31" s="20">
        <f>SUM(C32)</f>
        <v>905</v>
      </c>
      <c r="D31" s="20">
        <f>SUM(D32)</f>
        <v>485.6</v>
      </c>
      <c r="E31" s="20">
        <f t="shared" si="0"/>
        <v>209.2201637225334</v>
      </c>
      <c r="F31" s="20">
        <f t="shared" si="1"/>
        <v>53.65745856353591</v>
      </c>
    </row>
    <row r="32" spans="1:6" ht="18" customHeight="1">
      <c r="A32" s="16" t="s">
        <v>24</v>
      </c>
      <c r="B32" s="18">
        <v>232.1</v>
      </c>
      <c r="C32" s="18">
        <v>905</v>
      </c>
      <c r="D32" s="21">
        <v>485.6</v>
      </c>
      <c r="E32" s="18">
        <f t="shared" si="0"/>
        <v>209.2201637225334</v>
      </c>
      <c r="F32" s="18">
        <f t="shared" si="1"/>
        <v>53.65745856353591</v>
      </c>
    </row>
    <row r="33" spans="1:6" s="3" customFormat="1" ht="25.5">
      <c r="A33" s="28" t="s">
        <v>25</v>
      </c>
      <c r="B33" s="20">
        <v>1151.6</v>
      </c>
      <c r="C33" s="20">
        <v>5001</v>
      </c>
      <c r="D33" s="22">
        <v>760.8</v>
      </c>
      <c r="E33" s="20">
        <f t="shared" si="0"/>
        <v>66.06460576589093</v>
      </c>
      <c r="F33" s="20">
        <f t="shared" si="1"/>
        <v>15.212957408518296</v>
      </c>
    </row>
    <row r="34" spans="1:6" s="3" customFormat="1" ht="25.5">
      <c r="A34" s="14" t="s">
        <v>26</v>
      </c>
      <c r="B34" s="20">
        <f>SUM(B35:B36)</f>
        <v>461.3</v>
      </c>
      <c r="C34" s="20">
        <f>SUM(C35:C36)</f>
        <v>1618</v>
      </c>
      <c r="D34" s="20">
        <f>SUM(D35:D36)</f>
        <v>385.79999999999995</v>
      </c>
      <c r="E34" s="20">
        <f t="shared" si="0"/>
        <v>83.63321049208756</v>
      </c>
      <c r="F34" s="20">
        <f t="shared" si="1"/>
        <v>23.8442521631644</v>
      </c>
    </row>
    <row r="35" spans="1:6" ht="96" customHeight="1">
      <c r="A35" s="26" t="s">
        <v>27</v>
      </c>
      <c r="B35" s="18">
        <v>358.8</v>
      </c>
      <c r="C35" s="17">
        <v>933</v>
      </c>
      <c r="D35" s="18">
        <v>178.6</v>
      </c>
      <c r="E35" s="18">
        <f t="shared" si="0"/>
        <v>49.777034559643255</v>
      </c>
      <c r="F35" s="18">
        <f t="shared" si="1"/>
        <v>19.142550911039656</v>
      </c>
    </row>
    <row r="36" spans="1:6" ht="30" customHeight="1">
      <c r="A36" s="15" t="s">
        <v>44</v>
      </c>
      <c r="B36" s="18">
        <v>102.5</v>
      </c>
      <c r="C36" s="17">
        <v>685</v>
      </c>
      <c r="D36" s="21">
        <v>207.2</v>
      </c>
      <c r="E36" s="18">
        <f t="shared" si="0"/>
        <v>202.14634146341464</v>
      </c>
      <c r="F36" s="18">
        <f t="shared" si="1"/>
        <v>30.248175182481752</v>
      </c>
    </row>
    <row r="37" spans="1:6" s="3" customFormat="1" ht="15.75" customHeight="1">
      <c r="A37" s="14" t="s">
        <v>28</v>
      </c>
      <c r="B37" s="20">
        <v>915.8</v>
      </c>
      <c r="C37" s="20">
        <v>1832</v>
      </c>
      <c r="D37" s="20">
        <v>602.6</v>
      </c>
      <c r="E37" s="20">
        <f t="shared" si="0"/>
        <v>65.8003930989299</v>
      </c>
      <c r="F37" s="20">
        <f t="shared" si="1"/>
        <v>32.89301310043668</v>
      </c>
    </row>
    <row r="38" spans="1:6" s="3" customFormat="1" ht="15.75" customHeight="1">
      <c r="A38" s="14" t="s">
        <v>37</v>
      </c>
      <c r="B38" s="20">
        <v>38.8</v>
      </c>
      <c r="C38" s="20"/>
      <c r="D38" s="20"/>
      <c r="E38" s="20">
        <f t="shared" si="0"/>
        <v>0</v>
      </c>
      <c r="F38" s="20"/>
    </row>
    <row r="39" spans="1:6" s="3" customFormat="1" ht="13.5" customHeight="1">
      <c r="A39" s="14" t="s">
        <v>29</v>
      </c>
      <c r="B39" s="20">
        <f>SUM(B40+B46)</f>
        <v>116503.8</v>
      </c>
      <c r="C39" s="20">
        <f>SUM(C40+C46)</f>
        <v>761779.3</v>
      </c>
      <c r="D39" s="20">
        <f>SUM(D40+D46)</f>
        <v>171886</v>
      </c>
      <c r="E39" s="20">
        <f aca="true" t="shared" si="2" ref="E39:E44">SUM(D39/B39*100)</f>
        <v>147.53681854154112</v>
      </c>
      <c r="F39" s="20">
        <f t="shared" si="1"/>
        <v>22.56375304500923</v>
      </c>
    </row>
    <row r="40" spans="1:6" s="3" customFormat="1" ht="25.5">
      <c r="A40" s="14" t="s">
        <v>30</v>
      </c>
      <c r="B40" s="20">
        <f>SUM(B41:B45)</f>
        <v>116502.3</v>
      </c>
      <c r="C40" s="20">
        <f>SUM(C41:C45)</f>
        <v>761779.3</v>
      </c>
      <c r="D40" s="20">
        <f>SUM(D41:D45)</f>
        <v>171796</v>
      </c>
      <c r="E40" s="20">
        <f t="shared" si="2"/>
        <v>147.46146642598472</v>
      </c>
      <c r="F40" s="20">
        <f t="shared" si="1"/>
        <v>22.551938599539262</v>
      </c>
    </row>
    <row r="41" spans="1:6" ht="45" customHeight="1">
      <c r="A41" s="15" t="s">
        <v>31</v>
      </c>
      <c r="B41" s="18">
        <v>12150.5</v>
      </c>
      <c r="C41" s="17">
        <v>52305.7</v>
      </c>
      <c r="D41" s="21">
        <v>13076.4</v>
      </c>
      <c r="E41" s="18">
        <f t="shared" si="2"/>
        <v>107.62026254063619</v>
      </c>
      <c r="F41" s="18">
        <f t="shared" si="1"/>
        <v>24.99995220406189</v>
      </c>
    </row>
    <row r="42" spans="1:6" ht="42.75" customHeight="1">
      <c r="A42" s="15" t="s">
        <v>32</v>
      </c>
      <c r="B42" s="18">
        <v>24633</v>
      </c>
      <c r="C42" s="17">
        <v>114678.2</v>
      </c>
      <c r="D42" s="21">
        <v>28669.6</v>
      </c>
      <c r="E42" s="18">
        <f t="shared" si="2"/>
        <v>116.38696058133398</v>
      </c>
      <c r="F42" s="18">
        <f t="shared" si="1"/>
        <v>25.000043600265787</v>
      </c>
    </row>
    <row r="43" spans="1:6" ht="28.5" customHeight="1">
      <c r="A43" s="15" t="s">
        <v>33</v>
      </c>
      <c r="B43" s="18">
        <v>12702.7</v>
      </c>
      <c r="C43" s="18">
        <v>179449.2</v>
      </c>
      <c r="D43" s="18">
        <v>42483.8</v>
      </c>
      <c r="E43" s="18">
        <f t="shared" si="2"/>
        <v>334.4470073291505</v>
      </c>
      <c r="F43" s="18">
        <f t="shared" si="1"/>
        <v>23.674555250176653</v>
      </c>
    </row>
    <row r="44" spans="1:6" ht="27.75" customHeight="1">
      <c r="A44" s="15" t="s">
        <v>34</v>
      </c>
      <c r="B44" s="18">
        <v>67016.1</v>
      </c>
      <c r="C44" s="17">
        <v>400593.9</v>
      </c>
      <c r="D44" s="21">
        <v>73441.9</v>
      </c>
      <c r="E44" s="18">
        <f t="shared" si="2"/>
        <v>109.58844218031187</v>
      </c>
      <c r="F44" s="18">
        <f t="shared" si="1"/>
        <v>18.333254700084048</v>
      </c>
    </row>
    <row r="45" spans="1:6" ht="12.75">
      <c r="A45" s="15" t="s">
        <v>43</v>
      </c>
      <c r="B45" s="18"/>
      <c r="C45" s="18">
        <v>14752.3</v>
      </c>
      <c r="D45" s="18">
        <v>14124.3</v>
      </c>
      <c r="E45" s="18"/>
      <c r="F45" s="18">
        <f t="shared" si="1"/>
        <v>95.74303667902632</v>
      </c>
    </row>
    <row r="46" spans="1:6" s="3" customFormat="1" ht="12.75">
      <c r="A46" s="14" t="s">
        <v>36</v>
      </c>
      <c r="B46" s="20">
        <f>SUM(B47:B47)</f>
        <v>1.5</v>
      </c>
      <c r="C46" s="20">
        <f>SUM(C47:C47)</f>
        <v>0</v>
      </c>
      <c r="D46" s="20">
        <f>SUM(D47:D47)</f>
        <v>90</v>
      </c>
      <c r="E46" s="20"/>
      <c r="F46" s="20"/>
    </row>
    <row r="47" spans="1:6" ht="43.5" customHeight="1">
      <c r="A47" s="15" t="s">
        <v>35</v>
      </c>
      <c r="B47" s="18">
        <v>1.5</v>
      </c>
      <c r="C47" s="17"/>
      <c r="D47" s="21">
        <v>90</v>
      </c>
      <c r="E47" s="18">
        <f>SUM(D47/B47*100)</f>
        <v>6000</v>
      </c>
      <c r="F47" s="18"/>
    </row>
    <row r="48" spans="1:6" s="3" customFormat="1" ht="18.75" customHeight="1">
      <c r="A48" s="14" t="s">
        <v>42</v>
      </c>
      <c r="B48" s="20">
        <f>SUM(B8+B39)</f>
        <v>184947.80000000002</v>
      </c>
      <c r="C48" s="20">
        <f>SUM(C8+C39)</f>
        <v>1130450.3</v>
      </c>
      <c r="D48" s="20">
        <f>SUM(D8+D39)</f>
        <v>245082.80000000005</v>
      </c>
      <c r="E48" s="20">
        <f>SUM(D48/B48*100)</f>
        <v>132.51457978954062</v>
      </c>
      <c r="F48" s="20">
        <f>SUM(D48/C48*100)</f>
        <v>21.680103937342494</v>
      </c>
    </row>
  </sheetData>
  <sheetProtection/>
  <mergeCells count="8">
    <mergeCell ref="B1:G1"/>
    <mergeCell ref="C4:C6"/>
    <mergeCell ref="D4:D6"/>
    <mergeCell ref="E4:E6"/>
    <mergeCell ref="F4:F6"/>
    <mergeCell ref="A2:F2"/>
    <mergeCell ref="A4:A6"/>
    <mergeCell ref="B4:B6"/>
  </mergeCells>
  <printOptions/>
  <pageMargins left="1.1811023622047245" right="0.5905511811023623" top="0.1968503937007874" bottom="0.1968503937007874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3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БахареваОС</dc:creator>
  <cp:keywords/>
  <dc:description/>
  <cp:lastModifiedBy>Admin</cp:lastModifiedBy>
  <cp:lastPrinted>2024-04-11T08:12:12Z</cp:lastPrinted>
  <dcterms:created xsi:type="dcterms:W3CDTF">2001-11-12T15:37:55Z</dcterms:created>
  <dcterms:modified xsi:type="dcterms:W3CDTF">2024-04-11T09:05:27Z</dcterms:modified>
  <cp:category/>
  <cp:version/>
  <cp:contentType/>
  <cp:contentStatus/>
</cp:coreProperties>
</file>